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16" yWindow="6675" windowWidth="18195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<sst xmlns="http://schemas.openxmlformats.org/spreadsheetml/2006/main" count="30" uniqueCount="23">
  <si>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GROSS</t>
  </si>
  <si>
    <t>NET-PAY</t>
  </si>
  <si>
    <t>EFTPS</t>
  </si>
  <si>
    <t>TRS</t>
  </si>
  <si>
    <t>ORP</t>
  </si>
  <si>
    <t>ERS</t>
  </si>
  <si>
    <t>Total</t>
  </si>
  <si>
    <t>09 2019</t>
  </si>
  <si>
    <t>10 2019</t>
  </si>
  <si>
    <t>11 2019</t>
  </si>
  <si>
    <t>WEATHERFORD COLLEGE</t>
  </si>
  <si>
    <t>PAYROLL 2019-20</t>
  </si>
  <si>
    <t>PAY PERIOD</t>
  </si>
  <si>
    <t>------</t>
  </si>
  <si>
    <t>12 2019</t>
  </si>
  <si>
    <t>01 2020</t>
  </si>
  <si>
    <t>02 2020</t>
  </si>
  <si>
    <t>03 2020</t>
  </si>
  <si>
    <t>04 2020</t>
  </si>
  <si>
    <t>05 2020</t>
  </si>
  <si>
    <t>06 2020</t>
  </si>
  <si>
    <t xml:space="preserve">07 2020 </t>
  </si>
  <si>
    <t>08 2020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</si>
</sst>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43" fontId="0" fillId="0" borderId="0" xfId="0" applyNumberFormat="1" applyAlignment="1" quotePrefix="1">
      <alignment horizontal="center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1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Alignment="1">
      <alignment/>
    </xf>
    <xf numFmtId="43" fontId="0" fillId="0" borderId="0" xfId="0" applyNumberFormat="1" applyBorder="1" applyAlignment="1">
      <alignment/>
    </xf>
    <xf numFmtId="17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itle 2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12.7109375" style="0" customWidth="1"/>
    <col min="2" max="3" width="14.28125" style="0" bestFit="1" customWidth="1"/>
    <col min="4" max="7" width="13.28125" style="0" bestFit="1" customWidth="1"/>
    <col min="8" max="8" width="14.28125" style="0" bestFit="1" customWidth="1"/>
  </cols>
  <sheetData>
    <row r="1" ht="15">
      <c r="A1" s="12" t="s">
        <v>10</v>
      </c>
    </row>
    <row r="2" ht="15">
      <c r="A2" s="12" t="s">
        <v>11</v>
      </c>
    </row>
    <row r="4" spans="1:8" ht="15">
      <c r="A4" s="4" t="s">
        <v>12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</row>
    <row r="5" spans="1:8" ht="15">
      <c r="A5" s="6" t="s">
        <v>13</v>
      </c>
      <c r="B5" s="7" t="s">
        <v>13</v>
      </c>
      <c r="C5" s="7" t="s">
        <v>13</v>
      </c>
      <c r="D5" s="7" t="s">
        <v>13</v>
      </c>
      <c r="E5" s="7" t="s">
        <v>13</v>
      </c>
      <c r="F5" s="7" t="s">
        <v>13</v>
      </c>
      <c r="G5" s="7" t="s">
        <v>13</v>
      </c>
      <c r="H5" s="7" t="s">
        <v>13</v>
      </c>
    </row>
    <row r="6" spans="1:8" ht="15">
      <c r="A6" t="s">
        <v>7</v>
      </c>
      <c r="B6" s="1">
        <v>1870051.56</v>
      </c>
      <c r="C6" s="1">
        <v>1415770.24</v>
      </c>
      <c r="D6" s="1">
        <v>235138.51</v>
      </c>
      <c r="E6" s="1">
        <v>137183.51</v>
      </c>
      <c r="F6" s="1">
        <v>107814.71</v>
      </c>
      <c r="G6" s="1">
        <v>267181.21</v>
      </c>
      <c r="H6" s="1">
        <f>C6+D6+E6+F6+G6</f>
        <v>2163088.18</v>
      </c>
    </row>
    <row r="7" spans="1:8" ht="15">
      <c r="A7" s="8" t="s">
        <v>8</v>
      </c>
      <c r="B7" s="9">
        <v>1896750.22</v>
      </c>
      <c r="C7" s="9">
        <v>1439049.45</v>
      </c>
      <c r="D7" s="9">
        <v>241379.39</v>
      </c>
      <c r="E7" s="9">
        <v>132355.27</v>
      </c>
      <c r="F7" s="9">
        <v>109225.62</v>
      </c>
      <c r="G7" s="9">
        <v>251354.45</v>
      </c>
      <c r="H7" s="9">
        <f>C7+D7+E7+F7+G7</f>
        <v>2173364.18</v>
      </c>
    </row>
    <row r="8" spans="1:8" ht="15">
      <c r="A8" s="8" t="s">
        <v>9</v>
      </c>
      <c r="B8" s="9">
        <v>1888746.89</v>
      </c>
      <c r="C8" s="9">
        <v>1430641.05</v>
      </c>
      <c r="D8" s="9">
        <v>237698.79</v>
      </c>
      <c r="E8" s="9">
        <v>136460.27</v>
      </c>
      <c r="F8" s="9">
        <v>109193.57</v>
      </c>
      <c r="G8" s="9">
        <v>275839.65</v>
      </c>
      <c r="H8" s="9">
        <f>C8+D8+E8+F8+G8</f>
        <v>2189833.33</v>
      </c>
    </row>
    <row r="9" spans="1:8" ht="15">
      <c r="A9" s="10" t="s">
        <v>14</v>
      </c>
      <c r="B9" s="1">
        <v>2178798.77</v>
      </c>
      <c r="C9" s="1">
        <v>1707187.07</v>
      </c>
      <c r="D9" s="1">
        <f>4354.06+237827.49+16716.06</f>
        <v>258897.61</v>
      </c>
      <c r="E9" s="1">
        <v>136134.68</v>
      </c>
      <c r="F9" s="1">
        <v>116883.99</v>
      </c>
      <c r="G9" s="1">
        <v>276560.98</v>
      </c>
      <c r="H9" s="9">
        <f>C9+D9+E9+F9+G9</f>
        <v>2495664.3300000005</v>
      </c>
    </row>
    <row r="10" spans="1:8" ht="15">
      <c r="A10" s="8" t="s">
        <v>15</v>
      </c>
      <c r="B10" s="9">
        <f>6669+588459.61+828579.58+25961.54</f>
        <v>1449669.73</v>
      </c>
      <c r="C10" s="9">
        <f>431044.48+5540.06+630813.62+21146.67</f>
        <v>1088544.8299999998</v>
      </c>
      <c r="D10" s="9">
        <f>96221.49+4608.04+62157.63</f>
        <v>162987.16</v>
      </c>
      <c r="E10" s="9">
        <v>139470.66</v>
      </c>
      <c r="F10" s="9">
        <v>87968.8</v>
      </c>
      <c r="G10" s="9">
        <v>257142.73</v>
      </c>
      <c r="H10" s="9">
        <f>C10+D10+E10+F10+G10</f>
        <v>1736114.1799999997</v>
      </c>
    </row>
    <row r="11" spans="1:8" ht="15">
      <c r="A11" s="11" t="s">
        <v>16</v>
      </c>
      <c r="B11" s="9">
        <f>2919.57+860376.59+855341.01</f>
        <v>1718637.17</v>
      </c>
      <c r="C11" s="9">
        <f>2625.54+655753.88+648505.36</f>
        <v>1306884.78</v>
      </c>
      <c r="D11" s="9">
        <f>102365.74+103440.89+258.25</f>
        <v>206064.88</v>
      </c>
      <c r="E11" s="9">
        <v>123037.15</v>
      </c>
      <c r="F11" s="9">
        <v>98225.2</v>
      </c>
      <c r="G11" s="9">
        <v>265954.8</v>
      </c>
      <c r="H11" s="9">
        <f>C11+D11+E11+F11+G11</f>
        <v>2000166.81</v>
      </c>
    </row>
    <row r="12" spans="1:8" ht="15">
      <c r="A12" s="11" t="s">
        <v>17</v>
      </c>
      <c r="B12" s="9">
        <v>1694975.21</v>
      </c>
      <c r="C12" s="9">
        <v>1287204.52</v>
      </c>
      <c r="D12" s="9">
        <v>202366.68</v>
      </c>
      <c r="E12" s="9">
        <v>123104.95</v>
      </c>
      <c r="F12" s="9">
        <v>98412.63</v>
      </c>
      <c r="G12" s="9">
        <v>264307.85</v>
      </c>
      <c r="H12" s="9">
        <f>C12+D12+E12+F12+G12</f>
        <v>1975396.63</v>
      </c>
    </row>
    <row r="13" spans="1:8" ht="15">
      <c r="A13" s="11" t="s">
        <v>18</v>
      </c>
      <c r="B13" s="9">
        <f>842313+847073.42</f>
        <v>1689386.42</v>
      </c>
      <c r="C13" s="9">
        <f>638682.85+645063.59</f>
        <v>1283746.44</v>
      </c>
      <c r="D13" s="9">
        <f>100183.56+99795.84</f>
        <v>199979.4</v>
      </c>
      <c r="E13" s="9">
        <v>91953.23</v>
      </c>
      <c r="F13" s="9">
        <v>99557.36</v>
      </c>
      <c r="G13" s="9">
        <v>271524.86</v>
      </c>
      <c r="H13" s="9">
        <f>C13+D13+E13+F13+G13</f>
        <v>1946761.29</v>
      </c>
    </row>
    <row r="14" spans="1:8" ht="15">
      <c r="A14" s="11" t="s">
        <v>19</v>
      </c>
      <c r="B14" s="9">
        <f>888014.43+834166.33</f>
        <v>1722180.76</v>
      </c>
      <c r="C14" s="9">
        <f>630767.07+666260.81</f>
        <v>1297027.88</v>
      </c>
      <c r="D14" s="9">
        <f>99624.79+113647.49</f>
        <v>213272.28</v>
      </c>
      <c r="E14" s="9">
        <v>124673.08</v>
      </c>
      <c r="F14" s="9">
        <v>103512.63</v>
      </c>
      <c r="G14" s="9">
        <v>267503.61</v>
      </c>
      <c r="H14" s="9">
        <f>C14+D14+E14+F14+G14</f>
        <v>2005989.48</v>
      </c>
    </row>
    <row r="15" spans="1:8" ht="15">
      <c r="A15" s="11" t="s">
        <v>20</v>
      </c>
      <c r="B15" s="9">
        <f>804992.91+746079.61</f>
        <v>1551072.52</v>
      </c>
      <c r="C15" s="9">
        <f>605564.87+557798.34</f>
        <v>1163363.21</v>
      </c>
      <c r="D15" s="9">
        <f>97648.97+86817.4</f>
        <v>184466.37</v>
      </c>
      <c r="E15" s="9">
        <v>119472.22</v>
      </c>
      <c r="F15" s="9">
        <v>94067.8</v>
      </c>
      <c r="G15" s="9">
        <v>264960.84</v>
      </c>
      <c r="H15" s="9">
        <f>C15+D15+E15+F15+G15</f>
        <v>1826330.4400000002</v>
      </c>
    </row>
    <row r="16" spans="1:8" ht="15">
      <c r="A16" s="11" t="s">
        <v>21</v>
      </c>
      <c r="B16" s="9">
        <f>766477.28+826377.22+801304.12</f>
        <v>2394158.62</v>
      </c>
      <c r="C16" s="9">
        <f>599793.47+621935.61+575595.79</f>
        <v>1797324.87</v>
      </c>
      <c r="D16" s="9">
        <f>89678.11+100950.62+98116.3</f>
        <v>288745.02999999997</v>
      </c>
      <c r="E16" s="9">
        <v>185498.41</v>
      </c>
      <c r="F16" s="9">
        <v>143656.08</v>
      </c>
      <c r="G16" s="9">
        <v>258985.39</v>
      </c>
      <c r="H16" s="9">
        <f>C16+D16+E16+F16+G16</f>
        <v>2674209.7800000003</v>
      </c>
    </row>
    <row r="17" spans="1:8" ht="15">
      <c r="A17" s="14" t="s">
        <v>22</v>
      </c>
      <c r="B17" s="13">
        <v>1512657.9100000001</v>
      </c>
      <c r="C17" s="13">
        <v>1131463.98</v>
      </c>
      <c r="D17" s="13">
        <v>176430.93</v>
      </c>
      <c r="E17" s="13">
        <v>117294.25</v>
      </c>
      <c r="F17" s="13">
        <v>92519.08</v>
      </c>
      <c r="G17" s="13">
        <v>256389.81</v>
      </c>
      <c r="H17" s="13">
        <v>1774098.05</v>
      </c>
    </row>
    <row r="18" spans="1:8" ht="15.75" thickBot="1">
      <c r="A18" s="2"/>
      <c r="B18" s="3">
        <f>SUM(B6:B17)</f>
        <v>21567085.78</v>
      </c>
      <c r="C18" s="3">
        <f>SUM(C6:C17)</f>
        <v>16348208.320000004</v>
      </c>
      <c r="D18" s="3">
        <f>SUM(D6:D17)</f>
        <v>2607427.03</v>
      </c>
      <c r="E18" s="3">
        <f>SUM(E6:E17)</f>
        <v>1566637.68</v>
      </c>
      <c r="F18" s="3">
        <f>SUM(F6:F17)</f>
        <v>1261037.4700000002</v>
      </c>
      <c r="G18" s="3">
        <f>SUM(G6:G17)</f>
        <v>3177706.1799999997</v>
      </c>
      <c r="H18" s="3">
        <f>SUM(H6:H17)</f>
        <v>24961016.680000003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Weatherford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Simons, Lisa</dc:creator>
  <cp:keywords/>
  <dc:description/>
  <cp:lastModifiedBy>Simons, Lisa</cp:lastModifiedBy>
  <dcterms:created xsi:type="dcterms:W3CDTF">2019-12-03T22:40:26Z</dcterms:created>
  <dcterms:modified xsi:type="dcterms:W3CDTF">2021-05-10T15:09:44Z</dcterms:modified>
  <cp:category/>
  <cp:version/>
  <cp:contentType/>
  <cp:contentStatus/>
</cp:coreProperties>
</file>