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CBC098A4-3422-4E7C-8C7E-93004AA2EB6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6" i="1" l="1"/>
  <c r="H15" i="1" l="1"/>
  <c r="H14" i="1"/>
  <c r="H13" i="1"/>
  <c r="H12" i="1" l="1"/>
  <c r="D11" i="1" l="1"/>
  <c r="C11" i="1"/>
  <c r="H11" i="1" s="1"/>
  <c r="B11" i="1"/>
  <c r="D10" i="1"/>
  <c r="C10" i="1"/>
  <c r="B10" i="1"/>
  <c r="H9" i="1"/>
  <c r="D8" i="1"/>
  <c r="H8" i="1"/>
  <c r="H10" i="1" l="1"/>
  <c r="D7" i="1"/>
  <c r="C7" i="1"/>
  <c r="B7" i="1"/>
  <c r="H7" i="1" l="1"/>
  <c r="E17" i="1"/>
  <c r="F17" i="1"/>
  <c r="G17" i="1"/>
  <c r="D6" i="1"/>
  <c r="C6" i="1"/>
  <c r="H6" i="1" s="1"/>
  <c r="B6" i="1"/>
  <c r="D5" i="1"/>
  <c r="D17" i="1" s="1"/>
  <c r="C5" i="1"/>
  <c r="H5" i="1" s="1"/>
  <c r="B5" i="1"/>
  <c r="B17" i="1" l="1"/>
  <c r="H17" i="1"/>
  <c r="C17" i="1"/>
</calcChain>
</file>

<file path=xl/sharedStrings.xml><?xml version="1.0" encoding="utf-8"?>
<sst xmlns="http://schemas.openxmlformats.org/spreadsheetml/2006/main" count="22" uniqueCount="22">
  <si>
    <t>GROSS</t>
  </si>
  <si>
    <t>NET-PAY</t>
  </si>
  <si>
    <t>EFTPS</t>
  </si>
  <si>
    <t>TRS</t>
  </si>
  <si>
    <t>ORP</t>
  </si>
  <si>
    <t>ERS</t>
  </si>
  <si>
    <t>Total</t>
  </si>
  <si>
    <t>WEATHERFORD COLLEGE</t>
  </si>
  <si>
    <t>PAY PERIOD</t>
  </si>
  <si>
    <t>PAYROLL 2021-22</t>
  </si>
  <si>
    <t>09 2021</t>
  </si>
  <si>
    <t>10 2021</t>
  </si>
  <si>
    <t>11 2021</t>
  </si>
  <si>
    <t>12 2021</t>
  </si>
  <si>
    <t>01 2022</t>
  </si>
  <si>
    <t>02 2022</t>
  </si>
  <si>
    <t>03 2022</t>
  </si>
  <si>
    <t>04 2022</t>
  </si>
  <si>
    <t>05 2022</t>
  </si>
  <si>
    <t>06 2022</t>
  </si>
  <si>
    <t>07 2022</t>
  </si>
  <si>
    <t>08 2022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</si>
</sst>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0" xfId="0" applyBorder="1" applyAlignment="1">
      <alignment horizontal="center"/>
    </xf>
    <xf numFmtId="43" fontId="0" fillId="0" borderId="10" xfId="0" applyNumberFormat="1" applyBorder="1" applyAlignment="1">
      <alignment horizontal="center"/>
    </xf>
    <xf numFmtId="0" fontId="15" fillId="0" borderId="0" xfId="0" applyFont="1"/>
    <xf numFmtId="0" fontId="0" fillId="0" borderId="0" xfId="0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4" fontId="0" fillId="0" borderId="0" xfId="0" applyNumberFormat="1"/>
    <xf numFmtId="43" fontId="0" fillId="0" borderId="0" xfId="0" applyNumberFormat="1"/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 xr:uid="{00000000-0005-0000-0000-000027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H16" sqref="H16"/>
    </sheetView>
  </sheetViews>
  <sheetFormatPr defaultRowHeight="15" x14ac:dyDescent="0.25"/>
  <cols>
    <col min="1" max="1" width="10.42578125" customWidth="1"/>
    <col min="2" max="3" width="14.28515625" bestFit="1" customWidth="1"/>
    <col min="4" max="7" width="13.28515625" bestFit="1" customWidth="1"/>
    <col min="8" max="8" width="14.28515625" bestFit="1" customWidth="1"/>
    <col min="9" max="9" width="13.28515625" bestFit="1" customWidth="1"/>
  </cols>
  <sheetData>
    <row r="1" spans="1:8" s="4" customFormat="1" x14ac:dyDescent="0.25">
      <c r="A1" s="3" t="s">
        <v>7</v>
      </c>
    </row>
    <row r="2" spans="1:8" s="4" customFormat="1" x14ac:dyDescent="0.25">
      <c r="A2" s="3" t="s">
        <v>9</v>
      </c>
    </row>
    <row r="3" spans="1:8" s="4" customFormat="1" x14ac:dyDescent="0.25"/>
    <row r="4" spans="1:8" s="4" customFormat="1" x14ac:dyDescent="0.25">
      <c r="A4" s="1" t="s">
        <v>8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x14ac:dyDescent="0.25">
      <c r="A5" s="4" t="s">
        <v>10</v>
      </c>
      <c r="B5" s="12">
        <f>727705.24+870863.43</f>
        <v>1598568.67</v>
      </c>
      <c r="C5" s="12">
        <f>663720.14+545242.95</f>
        <v>1208963.0899999999</v>
      </c>
      <c r="D5" s="12">
        <f>108013.65+83749.73</f>
        <v>191763.38</v>
      </c>
      <c r="E5" s="12">
        <v>123201.94</v>
      </c>
      <c r="F5" s="12">
        <v>95817.75</v>
      </c>
      <c r="G5" s="12">
        <v>236590.09</v>
      </c>
      <c r="H5" s="12">
        <f t="shared" ref="H5:H6" si="0">C5+D5+E5+F5+G5</f>
        <v>1856336.2499999998</v>
      </c>
    </row>
    <row r="6" spans="1:8" x14ac:dyDescent="0.25">
      <c r="A6" s="7" t="s">
        <v>11</v>
      </c>
      <c r="B6" s="8">
        <f>883084.96+889312.38</f>
        <v>1772397.3399999999</v>
      </c>
      <c r="C6" s="8">
        <f>673829.67+679598.61</f>
        <v>1353428.28</v>
      </c>
      <c r="D6" s="8">
        <f>109554.83+110954.17</f>
        <v>220509</v>
      </c>
      <c r="E6" s="8">
        <v>130382.87</v>
      </c>
      <c r="F6" s="8">
        <v>101683.75</v>
      </c>
      <c r="G6" s="8">
        <v>242186.93</v>
      </c>
      <c r="H6" s="8">
        <f t="shared" si="0"/>
        <v>2048190.8299999998</v>
      </c>
    </row>
    <row r="7" spans="1:8" x14ac:dyDescent="0.25">
      <c r="A7" s="7" t="s">
        <v>12</v>
      </c>
      <c r="B7" s="8">
        <f>885689.24+892248.62</f>
        <v>1777937.8599999999</v>
      </c>
      <c r="C7" s="8">
        <f>675568.83+680036.51</f>
        <v>1355605.3399999999</v>
      </c>
      <c r="D7" s="8">
        <f>111107.79+111644.44</f>
        <v>222752.22999999998</v>
      </c>
      <c r="E7" s="8">
        <v>129672.62</v>
      </c>
      <c r="F7" s="8">
        <v>102013.19</v>
      </c>
      <c r="G7" s="8">
        <v>235847.12</v>
      </c>
      <c r="H7" s="8">
        <f t="shared" ref="H7" si="1">C7+D7+E7+F7+G7</f>
        <v>2045890.5</v>
      </c>
    </row>
    <row r="8" spans="1:8" x14ac:dyDescent="0.25">
      <c r="A8" s="9" t="s">
        <v>13</v>
      </c>
      <c r="B8" s="12">
        <v>3034227.41</v>
      </c>
      <c r="C8" s="12">
        <v>2306963.8199999998</v>
      </c>
      <c r="D8" s="12">
        <f>107282.12+109933+114749.59</f>
        <v>331964.70999999996</v>
      </c>
      <c r="E8" s="12">
        <v>193086.95</v>
      </c>
      <c r="F8" s="12">
        <v>152256.60999999999</v>
      </c>
      <c r="G8" s="12">
        <v>242944.09</v>
      </c>
      <c r="H8" s="8">
        <f t="shared" ref="H8:H9" si="2">C8+D8+E8+F8+G8</f>
        <v>3227216.1799999997</v>
      </c>
    </row>
    <row r="9" spans="1:8" x14ac:dyDescent="0.25">
      <c r="A9" s="7" t="s">
        <v>14</v>
      </c>
      <c r="B9" s="8">
        <v>1543381.87</v>
      </c>
      <c r="C9" s="8">
        <v>1157632.6299999999</v>
      </c>
      <c r="D9" s="8">
        <v>184206.51</v>
      </c>
      <c r="E9" s="8">
        <v>119594.04</v>
      </c>
      <c r="F9" s="8">
        <v>95668.31</v>
      </c>
      <c r="G9" s="8">
        <v>262750.09999999998</v>
      </c>
      <c r="H9" s="8">
        <f t="shared" si="2"/>
        <v>1819851.5899999999</v>
      </c>
    </row>
    <row r="10" spans="1:8" x14ac:dyDescent="0.25">
      <c r="A10" s="10" t="s">
        <v>15</v>
      </c>
      <c r="B10" s="8">
        <f>863221.03+875050.24+749.64</f>
        <v>1739020.91</v>
      </c>
      <c r="C10" s="8">
        <f>673260.46+659.83+662278.7</f>
        <v>1336198.9899999998</v>
      </c>
      <c r="D10" s="8">
        <f>40.71+106790.97+104018.94</f>
        <v>210850.62</v>
      </c>
      <c r="E10" s="8">
        <v>128195.54</v>
      </c>
      <c r="F10" s="8">
        <v>99272.01</v>
      </c>
      <c r="G10" s="8">
        <v>241719.16</v>
      </c>
      <c r="H10" s="8">
        <f>C10+D10+E10+F10+G10</f>
        <v>2016236.3199999998</v>
      </c>
    </row>
    <row r="11" spans="1:8" x14ac:dyDescent="0.25">
      <c r="A11" s="10" t="s">
        <v>16</v>
      </c>
      <c r="B11" s="8">
        <f>864954.32+2234.84+855837.46</f>
        <v>1723026.6199999999</v>
      </c>
      <c r="C11" s="8">
        <f>664188.14+1706.55+655277.62</f>
        <v>1321172.31</v>
      </c>
      <c r="D11" s="8">
        <f>105140.62+164.1+103557.59</f>
        <v>208862.31</v>
      </c>
      <c r="E11" s="8">
        <v>128830.31</v>
      </c>
      <c r="F11" s="8">
        <v>99178.26</v>
      </c>
      <c r="G11" s="8">
        <v>243575.99</v>
      </c>
      <c r="H11" s="8">
        <f t="shared" ref="H11:H16" si="3">C11+D11+E11+F11+G11</f>
        <v>2001619.1800000002</v>
      </c>
    </row>
    <row r="12" spans="1:8" x14ac:dyDescent="0.25">
      <c r="A12" s="10" t="s">
        <v>17</v>
      </c>
      <c r="B12" s="11">
        <v>1761898.57</v>
      </c>
      <c r="C12" s="11">
        <v>1349358.8</v>
      </c>
      <c r="D12" s="11">
        <v>215904.68</v>
      </c>
      <c r="E12" s="11">
        <v>128312.76</v>
      </c>
      <c r="F12" s="11">
        <v>100228.64</v>
      </c>
      <c r="G12" s="11">
        <v>241534.25</v>
      </c>
      <c r="H12" s="8">
        <f t="shared" si="3"/>
        <v>2035339.13</v>
      </c>
    </row>
    <row r="13" spans="1:8" x14ac:dyDescent="0.25">
      <c r="A13" s="10" t="s">
        <v>18</v>
      </c>
      <c r="B13" s="8">
        <v>1793649.18</v>
      </c>
      <c r="C13" s="8">
        <v>1373971.28</v>
      </c>
      <c r="D13" s="8">
        <v>224026.71</v>
      </c>
      <c r="E13" s="8">
        <v>129626.76</v>
      </c>
      <c r="F13" s="8">
        <v>103194.8</v>
      </c>
      <c r="G13" s="8">
        <v>249725.8</v>
      </c>
      <c r="H13" s="8">
        <f t="shared" si="3"/>
        <v>2080545.35</v>
      </c>
    </row>
    <row r="14" spans="1:8" x14ac:dyDescent="0.25">
      <c r="A14" s="10" t="s">
        <v>19</v>
      </c>
      <c r="B14" s="8">
        <v>1629891.65</v>
      </c>
      <c r="C14" s="8">
        <v>1227937.02</v>
      </c>
      <c r="D14" s="8">
        <v>206297.22</v>
      </c>
      <c r="E14" s="8">
        <v>125922.65</v>
      </c>
      <c r="F14" s="8">
        <v>97093.55</v>
      </c>
      <c r="G14" s="8">
        <v>242217.8</v>
      </c>
      <c r="H14" s="8">
        <f t="shared" si="3"/>
        <v>1899468.24</v>
      </c>
    </row>
    <row r="15" spans="1:8" x14ac:dyDescent="0.25">
      <c r="A15" s="10" t="s">
        <v>20</v>
      </c>
      <c r="B15" s="8">
        <v>2459359.69</v>
      </c>
      <c r="C15" s="8">
        <v>1870432.39</v>
      </c>
      <c r="D15" s="8">
        <v>301010.03000000003</v>
      </c>
      <c r="E15" s="8">
        <v>193865.21</v>
      </c>
      <c r="F15" s="8">
        <v>137784.35999999999</v>
      </c>
      <c r="G15" s="8">
        <v>231738.56</v>
      </c>
      <c r="H15" s="8">
        <f t="shared" si="3"/>
        <v>2734830.55</v>
      </c>
    </row>
    <row r="16" spans="1:8" x14ac:dyDescent="0.25">
      <c r="A16" s="9" t="s">
        <v>21</v>
      </c>
      <c r="B16" s="8">
        <v>1646108.84</v>
      </c>
      <c r="C16" s="8">
        <v>1252330.53</v>
      </c>
      <c r="D16" s="8">
        <v>201175.48</v>
      </c>
      <c r="E16" s="8">
        <v>127399.79</v>
      </c>
      <c r="F16" s="8">
        <v>95236.7</v>
      </c>
      <c r="G16" s="8">
        <v>235781.31</v>
      </c>
      <c r="H16" s="8">
        <f t="shared" si="3"/>
        <v>1911923.81</v>
      </c>
    </row>
    <row r="17" spans="1:8" ht="15.75" thickBot="1" x14ac:dyDescent="0.3">
      <c r="A17" s="5"/>
      <c r="B17" s="6">
        <f>SUM(B5:B16)</f>
        <v>22479468.609999999</v>
      </c>
      <c r="C17" s="6">
        <f t="shared" ref="C17:G17" si="4">SUM(C5:C16)</f>
        <v>17113994.48</v>
      </c>
      <c r="D17" s="6">
        <f t="shared" si="4"/>
        <v>2719322.8800000004</v>
      </c>
      <c r="E17" s="6">
        <f t="shared" si="4"/>
        <v>1658091.44</v>
      </c>
      <c r="F17" s="6">
        <f t="shared" si="4"/>
        <v>1279427.93</v>
      </c>
      <c r="G17" s="6">
        <f t="shared" si="4"/>
        <v>2906611.1999999997</v>
      </c>
      <c r="H17" s="6">
        <f>SUM(H5:H16)</f>
        <v>25677447.93</v>
      </c>
    </row>
    <row r="18" spans="1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Lisa</dc:creator>
  <cp:lastModifiedBy>Simons, Lisa</cp:lastModifiedBy>
  <dcterms:created xsi:type="dcterms:W3CDTF">2020-10-30T16:12:14Z</dcterms:created>
  <dcterms:modified xsi:type="dcterms:W3CDTF">2022-09-15T13:21:48Z</dcterms:modified>
</cp:coreProperties>
</file>